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พ.5 ระดับชั้น ป.1-6\"/>
    </mc:Choice>
  </mc:AlternateContent>
  <xr:revisionPtr revIDLastSave="0" documentId="13_ncr:1_{E22499FE-6078-46A9-999C-A926DCD5F5A8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-108" yWindow="-108" windowWidth="23256" windowHeight="12456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<sst xmlns="http://schemas.openxmlformats.org/spreadsheetml/2006/main" count="815" uniqueCount="238">
  <si>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</si>
  <si>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</si>
  <si>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</si>
  <si>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</si>
  <si>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</si>
  <si>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</si>
  <si>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</si>
  <si>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</si>
  <si>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</si>
  <si>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</si>
  <si>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</si>
  <si>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</si>
  <si>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</si>
  <si>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</si>
  <si>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</si>
  <si>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</si>
  <si>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</si>
  <si>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</si>
  <si>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</si>
  <si>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</si>
  <si>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</si>
  <si>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</si>
  <si>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</si>
  <si>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</si>
  <si>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</si>
  <si>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</si>
  <si>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</si>
  <si>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</si>
  <si>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</si>
  <si>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</si>
  <si>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</si>
  <si>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</si>
  <si>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</si>
  <si>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</si>
  <si>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</si>
  <si>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</si>
  <si>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</si>
  <si>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</si>
  <si>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</si>
  <si>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</si>
  <si>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</si>
  <si>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</si>
  <si>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</si>
  <si>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</si>
  <si>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</si>
  <si>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</si>
  <si>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</si>
  <si>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</si>
  <si>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</si>
  <si>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</si>
  <si>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</si>
  <si>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</si>
  <si>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</si>
  <si>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</si>
  <si>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</si>
  <si>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</si>
  <si>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</si>
  <si>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</si>
  <si>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</si>
  <si>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</si>
  <si>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</si>
  <si>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</si>
  <si>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</si>
  <si>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</si>
  <si>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</si>
  <si>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</si>
  <si>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</si>
  <si>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</si>
  <si>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</si>
  <si>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</si>
  <si>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</si>
  <si>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</si>
  <si>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</si>
  <si>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</si>
  <si>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</si>
  <si>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</si>
  <si>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</si>
  <si>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</si>
  <si>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</si>
  <si>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</si>
  <si>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</si>
  <si>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</si>
  <si>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</si>
  <si>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</si>
  <si>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</si>
  <si>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</si>
  <si>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</si>
  <si>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</si>
  <si>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</si>
  <si>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</si>
  <si>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</si>
  <si>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</si>
  <si>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</si>
  <si>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</si>
  <si>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</si>
  <si>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</si>
  <si>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</si>
  <si>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</si>
  <si>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</si>
  <si>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</si>
  <si>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</si>
  <si>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</si>
  <si>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</si>
  <si>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</si>
  <si>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</si>
  <si>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</si>
  <si>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</si>
  <si>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</si>
  <si>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</si>
  <si>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</si>
  <si>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</si>
  <si>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</si>
  <si>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</si>
  <si>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</si>
  <si>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</si>
  <si>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</si>
  <si>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</si>
  <si>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</si>
  <si>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</si>
  <si>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</si>
  <si>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</si>
  <si>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</si>
  <si>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</si>
  <si>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</si>
  <si>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</si>
  <si>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</si>
  <si>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</si>
  <si>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</si>
  <si>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</si>
  <si>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</si>
  <si>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</si>
  <si>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</si>
  <si>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</si>
  <si>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</si>
  <si>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</si>
  <si>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</si>
  <si>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</si>
  <si>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</si>
  <si>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</si>
  <si>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</si>
  <si>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</si>
  <si>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</si>
  <si>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</si>
  <si>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</si>
  <si>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</si>
  <si>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</si>
  <si>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</si>
  <si>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</si>
  <si>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</si>
  <si>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</si>
  <si>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</si>
  <si>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</si>
  <si>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</si>
  <si>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</si>
  <si>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</si>
  <si>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</si>
  <si>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</si>
  <si>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</si>
  <si>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</si>
  <si>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</si>
  <si>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</si>
  <si>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</si>
  <si>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</si>
  <si>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</si>
  <si>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</si>
  <si>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</si>
  <si>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</si>
  <si>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</si>
  <si>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</si>
  <si>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</si>
  <si>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</si>
  <si>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</si>
  <si>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</si>
  <si>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</si>
  <si>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</si>
  <si>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</si>
  <si>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</si>
  <si>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</si>
  <si>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</si>
  <si>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</si>
  <si>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</si>
  <si>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</si>
  <si>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</si>
  <si>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</si>
  <si>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</si>
  <si>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</si>
  <si>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</si>
  <si>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</si>
  <si>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</si>
  <si>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</si>
  <si>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</si>
  <si>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</si>
  <si>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</si>
  <si>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</si>
  <si>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</si>
  <si>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</si>
  <si>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</si>
  <si>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</si>
  <si>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</si>
  <si>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</si>
  <si>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</si>
  <si>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</si>
  <si>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</si>
  <si>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</si>
  <si>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</si>
  <si>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</si>
  <si>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</si>
  <si>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</si>
  <si>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</si>
  <si>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</si>
  <si>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</si>
  <si>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</si>
  <si>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</si>
  <si>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</si>
  <si>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</si>
  <si>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</si>
  <si>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</si>
  <si>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</si>
  <si>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</si>
  <si>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ด.ญ.</t>
  </si>
  <si>
    <t>สุรชัย</t>
  </si>
  <si>
    <t>เมืองปาก</t>
  </si>
  <si>
    <t>ชนาธิป</t>
  </si>
  <si>
    <t>คำมา</t>
  </si>
  <si>
    <t>นาวิน</t>
  </si>
  <si>
    <t>มาเสือ</t>
  </si>
  <si>
    <t>กุลชาติ</t>
  </si>
  <si>
    <t>พรมตา</t>
  </si>
  <si>
    <t>เอกวัส</t>
  </si>
  <si>
    <t>แพรทอง</t>
  </si>
  <si>
    <t>ภูวเดช</t>
  </si>
  <si>
    <t>แก้วประดับ</t>
  </si>
  <si>
    <t>ปาริชาติ</t>
  </si>
  <si>
    <t>แก้วใส</t>
  </si>
  <si>
    <t>น้ำฝน</t>
  </si>
  <si>
    <t>แสงสุพล</t>
  </si>
  <si>
    <t>ธัญญาภรณ์</t>
  </si>
  <si>
    <t>อ่อนภูมี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</si>
</sst>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1" fontId="30" fillId="5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zoomScaleNormal="100" zoomScaleSheetLayoutView="100" workbookViewId="0">
      <selection activeCell="A2" sqref="A2:E10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3" t="s">
        <v>66</v>
      </c>
      <c r="D1" s="213"/>
      <c r="E1" s="213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3922</v>
      </c>
      <c r="C2" s="164" t="s">
        <v>218</v>
      </c>
      <c r="D2" s="165" t="s">
        <v>220</v>
      </c>
      <c r="E2" s="166" t="s">
        <v>221</v>
      </c>
      <c r="F2" s="167"/>
      <c r="G2" s="168"/>
      <c r="H2" s="57" t="s">
        <v>13</v>
      </c>
      <c r="I2" s="43">
        <f>COUNTIF(C2:C27,"ด.ช.")+COUNTIF(C2:C25,"เด็กชาย")+COUNTIF(C2:C25,"นาย")</f>
        <v>6</v>
      </c>
      <c r="J2" s="44" t="s">
        <v>69</v>
      </c>
    </row>
    <row r="3" spans="1:10" x14ac:dyDescent="0.7">
      <c r="A3" s="169">
        <v>2</v>
      </c>
      <c r="B3" s="163">
        <v>3923</v>
      </c>
      <c r="C3" s="164" t="s">
        <v>218</v>
      </c>
      <c r="D3" s="165" t="s">
        <v>222</v>
      </c>
      <c r="E3" s="166" t="s">
        <v>223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3</v>
      </c>
      <c r="J3" s="46" t="s">
        <v>69</v>
      </c>
    </row>
    <row r="4" spans="1:10" x14ac:dyDescent="0.25">
      <c r="A4" s="163">
        <v>3</v>
      </c>
      <c r="B4" s="163">
        <v>4045</v>
      </c>
      <c r="C4" s="164" t="s">
        <v>218</v>
      </c>
      <c r="D4" s="165" t="s">
        <v>224</v>
      </c>
      <c r="E4" s="166" t="s">
        <v>225</v>
      </c>
      <c r="F4" s="167"/>
      <c r="G4" s="168"/>
      <c r="H4" s="57" t="s">
        <v>17</v>
      </c>
      <c r="I4" s="47">
        <f>SUM(I2:I3)</f>
        <v>9</v>
      </c>
      <c r="J4" s="46" t="s">
        <v>69</v>
      </c>
    </row>
    <row r="5" spans="1:10" x14ac:dyDescent="0.25">
      <c r="A5" s="169">
        <v>4</v>
      </c>
      <c r="B5" s="163">
        <v>4047</v>
      </c>
      <c r="C5" s="164" t="s">
        <v>218</v>
      </c>
      <c r="D5" s="165" t="s">
        <v>226</v>
      </c>
      <c r="E5" s="166" t="s">
        <v>227</v>
      </c>
      <c r="F5" s="167"/>
      <c r="G5" s="168"/>
      <c r="H5" s="212"/>
      <c r="I5" s="212"/>
      <c r="J5" s="212"/>
    </row>
    <row r="6" spans="1:10" x14ac:dyDescent="0.7">
      <c r="A6" s="163">
        <v>5</v>
      </c>
      <c r="B6" s="163">
        <v>4052</v>
      </c>
      <c r="C6" s="164" t="s">
        <v>218</v>
      </c>
      <c r="D6" s="165" t="s">
        <v>228</v>
      </c>
      <c r="E6" s="166" t="s">
        <v>229</v>
      </c>
      <c r="F6" s="170"/>
      <c r="G6" s="168"/>
      <c r="H6" s="212"/>
      <c r="I6" s="212"/>
      <c r="J6" s="212"/>
    </row>
    <row r="7" spans="1:10" x14ac:dyDescent="0.25">
      <c r="A7" s="169">
        <v>6</v>
      </c>
      <c r="B7" s="163">
        <v>4129</v>
      </c>
      <c r="C7" s="164" t="s">
        <v>218</v>
      </c>
      <c r="D7" s="165" t="s">
        <v>230</v>
      </c>
      <c r="E7" s="166" t="s">
        <v>231</v>
      </c>
      <c r="F7" s="167"/>
      <c r="G7" s="168"/>
      <c r="H7" s="212"/>
      <c r="I7" s="212"/>
      <c r="J7" s="212"/>
    </row>
    <row r="8" spans="1:10" x14ac:dyDescent="0.7">
      <c r="A8" s="163">
        <v>7</v>
      </c>
      <c r="B8" s="163">
        <v>3959</v>
      </c>
      <c r="C8" s="164" t="s">
        <v>219</v>
      </c>
      <c r="D8" s="165" t="s">
        <v>232</v>
      </c>
      <c r="E8" s="166" t="s">
        <v>233</v>
      </c>
      <c r="F8" s="170"/>
      <c r="G8" s="168"/>
      <c r="H8" s="212"/>
      <c r="I8" s="212"/>
      <c r="J8" s="212"/>
    </row>
    <row r="9" spans="1:10" x14ac:dyDescent="0.7">
      <c r="A9" s="169">
        <v>8</v>
      </c>
      <c r="B9" s="163">
        <v>4142</v>
      </c>
      <c r="C9" s="164" t="s">
        <v>219</v>
      </c>
      <c r="D9" s="165" t="s">
        <v>234</v>
      </c>
      <c r="E9" s="166" t="s">
        <v>235</v>
      </c>
      <c r="F9" s="170"/>
      <c r="G9" s="168"/>
      <c r="H9" s="212"/>
      <c r="I9" s="212"/>
      <c r="J9" s="212"/>
    </row>
    <row r="10" spans="1:10" x14ac:dyDescent="0.7">
      <c r="A10" s="163">
        <v>9</v>
      </c>
      <c r="B10" s="163">
        <v>4157</v>
      </c>
      <c r="C10" s="164" t="s">
        <v>219</v>
      </c>
      <c r="D10" s="165" t="s">
        <v>236</v>
      </c>
      <c r="E10" s="166" t="s">
        <v>237</v>
      </c>
      <c r="F10" s="170"/>
      <c r="G10" s="168"/>
      <c r="H10" s="212"/>
      <c r="I10" s="212"/>
      <c r="J10" s="212"/>
    </row>
    <row r="11" spans="1:10" x14ac:dyDescent="0.7">
      <c r="A11" s="169"/>
      <c r="B11" s="163"/>
      <c r="C11" s="164"/>
      <c r="D11" s="171"/>
      <c r="E11" s="172"/>
      <c r="F11" s="170"/>
      <c r="G11" s="168"/>
      <c r="H11" s="212"/>
      <c r="I11" s="212"/>
      <c r="J11" s="212"/>
    </row>
    <row r="12" spans="1:10" x14ac:dyDescent="0.7">
      <c r="A12" s="163"/>
      <c r="B12" s="173"/>
      <c r="C12" s="164"/>
      <c r="D12" s="174"/>
      <c r="E12" s="166"/>
      <c r="F12" s="170"/>
      <c r="G12" s="168"/>
      <c r="H12" s="212"/>
      <c r="I12" s="212"/>
      <c r="J12" s="212"/>
    </row>
    <row r="13" spans="1:10" x14ac:dyDescent="0.25">
      <c r="A13" s="169"/>
      <c r="B13" s="163"/>
      <c r="C13" s="164"/>
      <c r="D13" s="175"/>
      <c r="E13" s="176"/>
      <c r="F13" s="167"/>
      <c r="G13" s="168"/>
      <c r="H13" s="212"/>
      <c r="I13" s="212"/>
      <c r="J13" s="212"/>
    </row>
    <row r="14" spans="1:10" x14ac:dyDescent="0.25">
      <c r="A14" s="163"/>
      <c r="B14" s="163"/>
      <c r="C14" s="164"/>
      <c r="D14" s="165"/>
      <c r="E14" s="166"/>
      <c r="F14" s="167"/>
      <c r="G14" s="168"/>
      <c r="H14" s="212"/>
      <c r="I14" s="212"/>
      <c r="J14" s="212"/>
    </row>
    <row r="15" spans="1:10" x14ac:dyDescent="0.25">
      <c r="A15" s="45"/>
      <c r="B15" s="38"/>
      <c r="C15" s="39"/>
      <c r="D15" s="40"/>
      <c r="E15" s="41"/>
      <c r="F15" s="42"/>
      <c r="G15" s="154"/>
      <c r="H15" s="212"/>
      <c r="I15" s="212"/>
      <c r="J15" s="212"/>
    </row>
    <row r="16" spans="1:10" x14ac:dyDescent="0.25">
      <c r="A16" s="33"/>
      <c r="B16" s="38"/>
      <c r="C16" s="39"/>
      <c r="D16" s="40"/>
      <c r="E16" s="41"/>
      <c r="F16" s="42"/>
      <c r="G16" s="154"/>
      <c r="H16" s="212"/>
      <c r="I16" s="212"/>
      <c r="J16" s="212"/>
    </row>
    <row r="17" spans="1:10" x14ac:dyDescent="0.25">
      <c r="A17" s="45"/>
      <c r="B17" s="38"/>
      <c r="C17" s="39"/>
      <c r="D17" s="40"/>
      <c r="E17" s="41"/>
      <c r="F17" s="42"/>
      <c r="G17" s="154"/>
      <c r="H17" s="212"/>
      <c r="I17" s="212"/>
      <c r="J17" s="212"/>
    </row>
    <row r="18" spans="1:10" x14ac:dyDescent="0.7">
      <c r="A18" s="33"/>
      <c r="B18" s="38"/>
      <c r="C18" s="39"/>
      <c r="D18" s="40"/>
      <c r="E18" s="41"/>
      <c r="F18" s="48"/>
      <c r="G18" s="154"/>
      <c r="H18" s="212"/>
      <c r="I18" s="212"/>
      <c r="J18" s="212"/>
    </row>
    <row r="19" spans="1:10" x14ac:dyDescent="0.7">
      <c r="A19" s="45"/>
      <c r="B19" s="38"/>
      <c r="C19" s="39"/>
      <c r="D19" s="40"/>
      <c r="E19" s="41"/>
      <c r="F19" s="48"/>
      <c r="G19" s="154"/>
      <c r="H19" s="214"/>
      <c r="I19" s="214"/>
      <c r="J19" s="214"/>
    </row>
    <row r="20" spans="1:10" x14ac:dyDescent="0.7">
      <c r="A20" s="33"/>
      <c r="B20" s="38"/>
      <c r="C20" s="39"/>
      <c r="D20" s="40"/>
      <c r="E20" s="41"/>
      <c r="F20" s="48"/>
      <c r="G20" s="154"/>
      <c r="H20" s="214"/>
      <c r="I20" s="214"/>
      <c r="J20" s="214"/>
    </row>
    <row r="21" spans="1:10" x14ac:dyDescent="0.7">
      <c r="A21" s="45"/>
      <c r="B21" s="38"/>
      <c r="C21" s="39"/>
      <c r="D21" s="40"/>
      <c r="E21" s="41"/>
      <c r="F21" s="48"/>
      <c r="G21" s="154"/>
      <c r="H21" s="214"/>
      <c r="I21" s="214"/>
      <c r="J21" s="214"/>
    </row>
    <row r="22" spans="1:10" x14ac:dyDescent="0.7">
      <c r="A22" s="33"/>
      <c r="B22" s="38"/>
      <c r="C22" s="39"/>
      <c r="D22" s="40"/>
      <c r="E22" s="41"/>
      <c r="F22" s="48"/>
      <c r="G22" s="154"/>
      <c r="H22" s="214"/>
      <c r="I22" s="214"/>
      <c r="J22" s="214"/>
    </row>
    <row r="23" spans="1:10" x14ac:dyDescent="0.7">
      <c r="A23" s="45"/>
      <c r="B23" s="38"/>
      <c r="C23" s="39"/>
      <c r="D23" s="40"/>
      <c r="E23" s="41"/>
      <c r="F23" s="48"/>
      <c r="G23" s="154"/>
      <c r="H23" s="214"/>
      <c r="I23" s="214"/>
      <c r="J23" s="214"/>
    </row>
    <row r="24" spans="1:10" x14ac:dyDescent="0.7">
      <c r="A24" s="33"/>
      <c r="B24" s="38"/>
      <c r="C24" s="39"/>
      <c r="D24" s="40"/>
      <c r="E24" s="41"/>
      <c r="F24" s="48"/>
      <c r="G24" s="154"/>
      <c r="H24" s="214"/>
      <c r="I24" s="214"/>
      <c r="J24" s="214"/>
    </row>
    <row r="25" spans="1:10" x14ac:dyDescent="0.7">
      <c r="A25" s="45"/>
      <c r="B25" s="38"/>
      <c r="C25" s="39"/>
      <c r="D25" s="40"/>
      <c r="E25" s="41"/>
      <c r="F25" s="48"/>
      <c r="G25" s="154"/>
      <c r="H25" s="214"/>
      <c r="I25" s="214"/>
      <c r="J25" s="214"/>
    </row>
    <row r="26" spans="1:10" x14ac:dyDescent="0.7">
      <c r="A26" s="33"/>
      <c r="B26" s="38"/>
      <c r="C26" s="39"/>
      <c r="D26" s="40"/>
      <c r="E26" s="41"/>
      <c r="F26" s="48"/>
      <c r="G26" s="154"/>
      <c r="H26" s="214"/>
      <c r="I26" s="214"/>
      <c r="J26" s="214"/>
    </row>
    <row r="27" spans="1:10" x14ac:dyDescent="0.7">
      <c r="A27" s="45"/>
      <c r="B27" s="38"/>
      <c r="C27" s="39"/>
      <c r="D27" s="40"/>
      <c r="E27" s="41"/>
      <c r="F27" s="48"/>
      <c r="G27" s="154"/>
      <c r="H27" s="214"/>
      <c r="I27" s="214"/>
      <c r="J27" s="214"/>
    </row>
    <row r="28" spans="1:10" x14ac:dyDescent="0.7">
      <c r="A28" s="33"/>
      <c r="B28" s="38"/>
      <c r="C28" s="39"/>
      <c r="D28" s="40"/>
      <c r="E28" s="41"/>
      <c r="F28" s="48"/>
      <c r="G28" s="154"/>
      <c r="H28" s="214"/>
      <c r="I28" s="214"/>
      <c r="J28" s="214"/>
    </row>
    <row r="29" spans="1:10" x14ac:dyDescent="0.7">
      <c r="A29" s="49"/>
      <c r="B29" s="50"/>
      <c r="C29" s="51"/>
      <c r="D29" s="52"/>
      <c r="E29" s="53"/>
      <c r="F29" s="54"/>
      <c r="G29" s="155"/>
      <c r="H29" s="214"/>
      <c r="I29" s="214"/>
      <c r="J29" s="214"/>
    </row>
    <row r="30" spans="1:10" x14ac:dyDescent="0.7">
      <c r="A30" s="49"/>
      <c r="B30" s="50"/>
      <c r="C30" s="51"/>
      <c r="D30" s="52"/>
      <c r="E30" s="53"/>
      <c r="F30" s="54"/>
      <c r="G30" s="155"/>
      <c r="H30" s="214"/>
      <c r="I30" s="214"/>
      <c r="J30" s="214"/>
    </row>
    <row r="31" spans="1:10" x14ac:dyDescent="0.7">
      <c r="A31" s="49"/>
      <c r="B31" s="50"/>
      <c r="C31" s="51"/>
      <c r="D31" s="52"/>
      <c r="E31" s="53"/>
      <c r="F31" s="54"/>
      <c r="G31" s="155"/>
      <c r="H31" s="214"/>
      <c r="I31" s="214"/>
      <c r="J31" s="214"/>
    </row>
    <row r="32" spans="1:10" x14ac:dyDescent="0.7">
      <c r="A32" s="49"/>
      <c r="B32" s="50"/>
      <c r="C32" s="51"/>
      <c r="D32" s="52"/>
      <c r="E32" s="55"/>
      <c r="F32" s="56"/>
      <c r="G32" s="155"/>
      <c r="H32" s="214"/>
      <c r="I32" s="214"/>
      <c r="J32" s="214"/>
    </row>
    <row r="33" spans="1:10" x14ac:dyDescent="0.7">
      <c r="A33" s="49"/>
      <c r="B33" s="50"/>
      <c r="C33" s="51"/>
      <c r="D33" s="52"/>
      <c r="E33" s="55"/>
      <c r="F33" s="56"/>
      <c r="G33" s="155"/>
      <c r="H33" s="214"/>
      <c r="I33" s="214"/>
      <c r="J33" s="214"/>
    </row>
    <row r="34" spans="1:10" x14ac:dyDescent="0.7">
      <c r="A34" s="49"/>
      <c r="B34" s="50"/>
      <c r="C34" s="51"/>
      <c r="D34" s="52"/>
      <c r="E34" s="55"/>
      <c r="F34" s="56"/>
      <c r="G34" s="155"/>
      <c r="H34" s="214"/>
      <c r="I34" s="214"/>
      <c r="J34" s="214"/>
    </row>
    <row r="35" spans="1:10" x14ac:dyDescent="0.7">
      <c r="A35" s="49"/>
      <c r="B35" s="50"/>
      <c r="C35" s="51"/>
      <c r="D35" s="52"/>
      <c r="E35" s="56"/>
      <c r="F35" s="56"/>
      <c r="G35" s="155"/>
      <c r="H35" s="214"/>
      <c r="I35" s="214"/>
      <c r="J35" s="214"/>
    </row>
    <row r="36" spans="1:10" x14ac:dyDescent="0.7">
      <c r="A36" s="49"/>
      <c r="B36" s="50"/>
      <c r="C36" s="51"/>
      <c r="D36" s="52"/>
      <c r="E36" s="56"/>
      <c r="F36" s="56"/>
      <c r="G36" s="155"/>
      <c r="H36" s="214"/>
      <c r="I36" s="214"/>
      <c r="J36" s="214"/>
    </row>
    <row r="37" spans="1:10" x14ac:dyDescent="0.7">
      <c r="A37" s="49"/>
      <c r="B37" s="50"/>
      <c r="C37" s="51"/>
      <c r="D37" s="52"/>
      <c r="E37" s="56"/>
      <c r="F37" s="56"/>
      <c r="G37" s="155"/>
      <c r="H37" s="214"/>
      <c r="I37" s="214"/>
      <c r="J37" s="214"/>
    </row>
    <row r="38" spans="1:10" x14ac:dyDescent="0.7">
      <c r="A38" s="49"/>
      <c r="B38" s="50"/>
      <c r="C38" s="51"/>
      <c r="D38" s="52"/>
      <c r="E38" s="56"/>
      <c r="F38" s="56"/>
      <c r="G38" s="155"/>
      <c r="H38" s="214"/>
      <c r="I38" s="214"/>
      <c r="J38" s="214"/>
    </row>
    <row r="39" spans="1:10" x14ac:dyDescent="0.7">
      <c r="A39" s="49"/>
      <c r="B39" s="50"/>
      <c r="C39" s="51"/>
      <c r="D39" s="52"/>
      <c r="E39" s="56"/>
      <c r="F39" s="56"/>
      <c r="G39" s="155"/>
      <c r="H39" s="214"/>
      <c r="I39" s="214"/>
      <c r="J39" s="214"/>
    </row>
    <row r="40" spans="1:10" x14ac:dyDescent="0.7">
      <c r="A40" s="49"/>
      <c r="B40" s="50"/>
      <c r="C40" s="51"/>
      <c r="D40" s="52"/>
      <c r="E40" s="56"/>
      <c r="F40" s="56"/>
      <c r="G40" s="155"/>
      <c r="H40" s="214"/>
      <c r="I40" s="214"/>
      <c r="J40" s="214"/>
    </row>
    <row r="41" spans="1:10" x14ac:dyDescent="0.7">
      <c r="A41" s="49"/>
      <c r="B41" s="50"/>
      <c r="C41" s="51"/>
      <c r="D41" s="52"/>
      <c r="E41" s="56"/>
      <c r="F41" s="56"/>
      <c r="G41" s="155"/>
      <c r="H41" s="214"/>
      <c r="I41" s="214"/>
      <c r="J41" s="214"/>
    </row>
    <row r="42" spans="1:10" x14ac:dyDescent="0.7">
      <c r="A42" s="49"/>
      <c r="B42" s="50"/>
      <c r="C42" s="51"/>
      <c r="D42" s="52"/>
      <c r="E42" s="56"/>
      <c r="F42" s="56"/>
      <c r="G42" s="155"/>
      <c r="H42" s="214"/>
      <c r="I42" s="214"/>
      <c r="J42" s="214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32" t="s">
        <v>163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1:11" s="58" customFormat="1" ht="21" customHeight="1" x14ac:dyDescent="0.25">
      <c r="A3" s="62"/>
      <c r="B3" s="231" t="str">
        <f>ข้อมูลพื้นฐาน!B4</f>
        <v>โรงเรียนหน้าศูนย์เครื่องมือกล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33"/>
      <c r="G4" s="233"/>
      <c r="H4" s="235" t="s">
        <v>164</v>
      </c>
      <c r="I4" s="235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34" t="s">
        <v>10</v>
      </c>
      <c r="B7" s="234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20" t="s">
        <v>113</v>
      </c>
      <c r="C9" s="221"/>
      <c r="D9" s="217" t="s">
        <v>114</v>
      </c>
      <c r="E9" s="218"/>
      <c r="F9" s="218"/>
      <c r="G9" s="218"/>
      <c r="H9" s="218"/>
      <c r="I9" s="218"/>
      <c r="J9" s="218"/>
      <c r="K9" s="219"/>
    </row>
    <row r="10" spans="1:11" s="59" customFormat="1" ht="18" customHeight="1" x14ac:dyDescent="0.25">
      <c r="A10" s="66"/>
      <c r="B10" s="222"/>
      <c r="C10" s="223"/>
      <c r="D10" s="217" t="s">
        <v>115</v>
      </c>
      <c r="E10" s="218"/>
      <c r="F10" s="218"/>
      <c r="G10" s="218"/>
      <c r="H10" s="218"/>
      <c r="I10" s="218"/>
      <c r="J10" s="218"/>
      <c r="K10" s="219"/>
    </row>
    <row r="11" spans="1:11" s="59" customFormat="1" ht="30.6" customHeight="1" x14ac:dyDescent="0.25">
      <c r="A11" s="66"/>
      <c r="B11" s="224"/>
      <c r="C11" s="225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26">
        <f>SUM(D12:K12)</f>
        <v>0</v>
      </c>
      <c r="C12" s="227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17" t="s">
        <v>116</v>
      </c>
      <c r="C13" s="219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30" t="s">
        <v>117</v>
      </c>
      <c r="C15" s="230"/>
      <c r="D15" s="230"/>
      <c r="E15" s="230"/>
      <c r="F15" s="230"/>
      <c r="G15" s="230" t="s">
        <v>118</v>
      </c>
      <c r="H15" s="230"/>
      <c r="I15" s="230"/>
      <c r="J15" s="230"/>
      <c r="K15" s="230"/>
    </row>
    <row r="16" spans="1:11" s="59" customFormat="1" ht="18" customHeight="1" x14ac:dyDescent="0.25">
      <c r="A16" s="66"/>
      <c r="B16" s="213" t="s">
        <v>119</v>
      </c>
      <c r="C16" s="213"/>
      <c r="D16" s="213" t="s">
        <v>120</v>
      </c>
      <c r="E16" s="213"/>
      <c r="F16" s="213"/>
      <c r="G16" s="213" t="s">
        <v>119</v>
      </c>
      <c r="H16" s="213"/>
      <c r="I16" s="213" t="s">
        <v>120</v>
      </c>
      <c r="J16" s="213"/>
      <c r="K16" s="213"/>
    </row>
    <row r="17" spans="1:11" s="59" customFormat="1" ht="18" customHeight="1" x14ac:dyDescent="0.25">
      <c r="A17" s="66"/>
      <c r="B17" s="213"/>
      <c r="C17" s="213"/>
      <c r="D17" s="33" t="s">
        <v>69</v>
      </c>
      <c r="E17" s="213" t="s">
        <v>116</v>
      </c>
      <c r="F17" s="213"/>
      <c r="G17" s="213"/>
      <c r="H17" s="213"/>
      <c r="I17" s="33" t="s">
        <v>69</v>
      </c>
      <c r="J17" s="236" t="s">
        <v>116</v>
      </c>
      <c r="K17" s="237"/>
    </row>
    <row r="18" spans="1:11" s="59" customFormat="1" ht="18" customHeight="1" x14ac:dyDescent="0.25">
      <c r="A18" s="66"/>
      <c r="B18" s="228" t="s">
        <v>121</v>
      </c>
      <c r="C18" s="228"/>
      <c r="D18" s="33">
        <f>คุณลักษณะอันพึงประสงค์!R8</f>
        <v>0</v>
      </c>
      <c r="E18" s="229" t="e">
        <f>D18/D22*100</f>
        <v>#DIV/0!</v>
      </c>
      <c r="F18" s="229"/>
      <c r="G18" s="228" t="s">
        <v>121</v>
      </c>
      <c r="H18" s="228"/>
      <c r="I18" s="33">
        <f>การอ่านคิดวิเคราะห์!M8</f>
        <v>0</v>
      </c>
      <c r="J18" s="215" t="e">
        <f>I18/I22*100</f>
        <v>#DIV/0!</v>
      </c>
      <c r="K18" s="216"/>
    </row>
    <row r="19" spans="1:11" s="59" customFormat="1" ht="18" customHeight="1" x14ac:dyDescent="0.25">
      <c r="A19" s="66"/>
      <c r="B19" s="228" t="s">
        <v>122</v>
      </c>
      <c r="C19" s="228"/>
      <c r="D19" s="33">
        <f>คุณลักษณะอันพึงประสงค์!R9</f>
        <v>0</v>
      </c>
      <c r="E19" s="229" t="e">
        <f>D19/D22*100</f>
        <v>#DIV/0!</v>
      </c>
      <c r="F19" s="229"/>
      <c r="G19" s="228" t="s">
        <v>122</v>
      </c>
      <c r="H19" s="228"/>
      <c r="I19" s="33">
        <f>การอ่านคิดวิเคราะห์!M9</f>
        <v>0</v>
      </c>
      <c r="J19" s="215" t="e">
        <f>I19/I22*100</f>
        <v>#DIV/0!</v>
      </c>
      <c r="K19" s="216"/>
    </row>
    <row r="20" spans="1:11" s="59" customFormat="1" ht="18" customHeight="1" x14ac:dyDescent="0.25">
      <c r="A20" s="66"/>
      <c r="B20" s="228" t="s">
        <v>123</v>
      </c>
      <c r="C20" s="228"/>
      <c r="D20" s="33">
        <f>คุณลักษณะอันพึงประสงค์!R10</f>
        <v>0</v>
      </c>
      <c r="E20" s="229" t="e">
        <f>D20/D22*100</f>
        <v>#DIV/0!</v>
      </c>
      <c r="F20" s="229"/>
      <c r="G20" s="228" t="s">
        <v>123</v>
      </c>
      <c r="H20" s="228"/>
      <c r="I20" s="33">
        <f>การอ่านคิดวิเคราะห์!M10</f>
        <v>0</v>
      </c>
      <c r="J20" s="215" t="e">
        <f>I20/I22*100</f>
        <v>#DIV/0!</v>
      </c>
      <c r="K20" s="216"/>
    </row>
    <row r="21" spans="1:11" s="59" customFormat="1" ht="18" customHeight="1" x14ac:dyDescent="0.25">
      <c r="A21" s="66"/>
      <c r="B21" s="228" t="s">
        <v>124</v>
      </c>
      <c r="C21" s="228"/>
      <c r="D21" s="33">
        <f>คุณลักษณะอันพึงประสงค์!R11</f>
        <v>0</v>
      </c>
      <c r="E21" s="229" t="e">
        <f>D21/D22*100</f>
        <v>#DIV/0!</v>
      </c>
      <c r="F21" s="229"/>
      <c r="G21" s="228" t="s">
        <v>124</v>
      </c>
      <c r="H21" s="228"/>
      <c r="I21" s="33">
        <f>การอ่านคิดวิเคราะห์!M11</f>
        <v>0</v>
      </c>
      <c r="J21" s="215" t="e">
        <f>I21/I22*100</f>
        <v>#DIV/0!</v>
      </c>
      <c r="K21" s="216"/>
    </row>
    <row r="22" spans="1:11" s="59" customFormat="1" ht="18" customHeight="1" x14ac:dyDescent="0.25">
      <c r="A22" s="66"/>
      <c r="B22" s="238" t="s">
        <v>17</v>
      </c>
      <c r="C22" s="239"/>
      <c r="D22" s="33">
        <f>SUM(D18:D21)</f>
        <v>0</v>
      </c>
      <c r="E22" s="215" t="e">
        <f>SUM(E18:F21)</f>
        <v>#DIV/0!</v>
      </c>
      <c r="F22" s="237"/>
      <c r="G22" s="238" t="s">
        <v>17</v>
      </c>
      <c r="H22" s="239"/>
      <c r="I22" s="33">
        <f>SUM(I18:I21)</f>
        <v>0</v>
      </c>
      <c r="J22" s="215" t="e">
        <f>SUM(J18:K21)</f>
        <v>#DIV/0!</v>
      </c>
      <c r="K22" s="216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30" t="s">
        <v>125</v>
      </c>
      <c r="C24" s="230"/>
      <c r="D24" s="230"/>
      <c r="E24" s="230"/>
      <c r="F24" s="230"/>
      <c r="G24" s="230"/>
      <c r="H24" s="230"/>
      <c r="I24" s="230"/>
      <c r="J24" s="230"/>
      <c r="K24" s="23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31">
        <f>ข้อมูลพื้นฐาน!B15</f>
        <v>0</v>
      </c>
      <c r="E26" s="231"/>
      <c r="F26" s="231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31">
        <f>ข้อมูลพื้นฐาน!B19</f>
        <v>0</v>
      </c>
      <c r="E28" s="231"/>
      <c r="F28" s="231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31" t="str">
        <f>ข้อมูลพื้นฐาน!B20</f>
        <v>นางสาวระพีพรรณ ตาเห็น</v>
      </c>
      <c r="E30" s="231"/>
      <c r="F30" s="231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31" t="str">
        <f>ข้อมูลพื้นฐาน!B21</f>
        <v>นางภัทรา อินดีคำ</v>
      </c>
      <c r="E33" s="231"/>
      <c r="F33" s="231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A7:B7"/>
    <mergeCell ref="H4:I4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65:K65"/>
    <mergeCell ref="B66:K66"/>
    <mergeCell ref="B67:K67"/>
    <mergeCell ref="B60:K60"/>
    <mergeCell ref="B61:K61"/>
    <mergeCell ref="B62:K62"/>
    <mergeCell ref="B63:K63"/>
    <mergeCell ref="B64:K64"/>
    <mergeCell ref="B55:K55"/>
    <mergeCell ref="B56:K56"/>
    <mergeCell ref="B57:K57"/>
    <mergeCell ref="B58:K58"/>
    <mergeCell ref="B59:K59"/>
    <mergeCell ref="B50:K50"/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>0</v>
      </c>
      <c r="V16" s="194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>0</v>
      </c>
      <c r="W16" s="194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>0</v>
      </c>
      <c r="X16" s="194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 t="str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 xml:space="preserve"> </v>
      </c>
      <c r="V17" s="194" t="str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 xml:space="preserve"> </v>
      </c>
      <c r="W17" s="194" t="str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 xml:space="preserve"> </v>
      </c>
      <c r="X17" s="194" t="str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 t="str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 xml:space="preserve"> </v>
      </c>
      <c r="V18" s="194" t="str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 xml:space="preserve"> </v>
      </c>
      <c r="W18" s="194" t="str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 xml:space="preserve"> </v>
      </c>
      <c r="X18" s="194" t="str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 t="str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 xml:space="preserve"> </v>
      </c>
      <c r="V19" s="194" t="str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 xml:space="preserve"> </v>
      </c>
      <c r="W19" s="194" t="str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 xml:space="preserve"> </v>
      </c>
      <c r="X19" s="194" t="str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>0</v>
      </c>
      <c r="V16" s="195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>0</v>
      </c>
      <c r="W16" s="195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>0</v>
      </c>
      <c r="X16" s="195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 t="str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 xml:space="preserve"> </v>
      </c>
      <c r="V17" s="195" t="str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 xml:space="preserve"> </v>
      </c>
      <c r="W17" s="195" t="str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 xml:space="preserve"> </v>
      </c>
      <c r="X17" s="195" t="str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 t="str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 xml:space="preserve"> </v>
      </c>
      <c r="V18" s="195" t="str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 xml:space="preserve"> </v>
      </c>
      <c r="W18" s="195" t="str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 xml:space="preserve"> </v>
      </c>
      <c r="X18" s="195" t="str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 t="str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 xml:space="preserve"> </v>
      </c>
      <c r="V19" s="195" t="str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 xml:space="preserve"> </v>
      </c>
      <c r="W19" s="195" t="str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 xml:space="preserve"> </v>
      </c>
      <c r="X19" s="195" t="str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86">
        <f>ข้อมูลพื้นฐาน!B9</f>
        <v>0</v>
      </c>
      <c r="R1" s="286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7" t="s">
        <v>192</v>
      </c>
      <c r="Q2" s="287"/>
      <c r="R2" s="181"/>
    </row>
    <row r="3" spans="1:18" ht="35.4" customHeight="1" x14ac:dyDescent="0.7">
      <c r="A3" s="279" t="s">
        <v>64</v>
      </c>
      <c r="B3" s="280" t="s">
        <v>72</v>
      </c>
      <c r="C3" s="279" t="s">
        <v>71</v>
      </c>
      <c r="D3" s="279"/>
      <c r="E3" s="279"/>
      <c r="F3" s="284" t="s">
        <v>108</v>
      </c>
      <c r="G3" s="284"/>
      <c r="H3" s="284"/>
      <c r="I3" s="284"/>
      <c r="J3" s="284"/>
      <c r="K3" s="284"/>
      <c r="L3" s="284"/>
      <c r="M3" s="284"/>
      <c r="N3" s="196" t="s">
        <v>104</v>
      </c>
      <c r="O3" s="281" t="s">
        <v>107</v>
      </c>
      <c r="P3" s="281" t="s">
        <v>195</v>
      </c>
      <c r="Q3" s="281"/>
      <c r="R3" s="281"/>
    </row>
    <row r="4" spans="1:18" ht="21" customHeight="1" x14ac:dyDescent="0.7">
      <c r="A4" s="279"/>
      <c r="B4" s="280"/>
      <c r="C4" s="279"/>
      <c r="D4" s="279"/>
      <c r="E4" s="279"/>
      <c r="F4" s="283" t="s">
        <v>193</v>
      </c>
      <c r="G4" s="283"/>
      <c r="H4" s="283"/>
      <c r="I4" s="283"/>
      <c r="J4" s="283" t="s">
        <v>194</v>
      </c>
      <c r="K4" s="283"/>
      <c r="L4" s="283"/>
      <c r="M4" s="283"/>
      <c r="N4" s="200">
        <f>ข้อมูลพื้นฐาน!B13</f>
        <v>0</v>
      </c>
      <c r="O4" s="281"/>
      <c r="P4" s="281"/>
      <c r="Q4" s="281"/>
      <c r="R4" s="281"/>
    </row>
    <row r="5" spans="1:18" ht="21" customHeight="1" x14ac:dyDescent="0.7">
      <c r="A5" s="279"/>
      <c r="B5" s="280"/>
      <c r="C5" s="279"/>
      <c r="D5" s="279"/>
      <c r="E5" s="279"/>
      <c r="F5" s="285" t="s">
        <v>106</v>
      </c>
      <c r="G5" s="285" t="s">
        <v>102</v>
      </c>
      <c r="H5" s="285" t="s">
        <v>101</v>
      </c>
      <c r="I5" s="285" t="s">
        <v>100</v>
      </c>
      <c r="J5" s="285" t="s">
        <v>106</v>
      </c>
      <c r="K5" s="285" t="s">
        <v>102</v>
      </c>
      <c r="L5" s="285" t="s">
        <v>101</v>
      </c>
      <c r="M5" s="285" t="s">
        <v>100</v>
      </c>
      <c r="N5" s="200" t="s">
        <v>105</v>
      </c>
      <c r="O5" s="281"/>
      <c r="P5" s="282" t="s">
        <v>102</v>
      </c>
      <c r="Q5" s="282" t="s">
        <v>101</v>
      </c>
      <c r="R5" s="282" t="s">
        <v>100</v>
      </c>
    </row>
    <row r="6" spans="1:18" ht="21" customHeight="1" x14ac:dyDescent="0.7">
      <c r="A6" s="279"/>
      <c r="B6" s="280"/>
      <c r="C6" s="279"/>
      <c r="D6" s="279"/>
      <c r="E6" s="279"/>
      <c r="F6" s="285"/>
      <c r="G6" s="285"/>
      <c r="H6" s="285"/>
      <c r="I6" s="285"/>
      <c r="J6" s="285"/>
      <c r="K6" s="285"/>
      <c r="L6" s="285"/>
      <c r="M6" s="285"/>
      <c r="N6" s="201" t="s">
        <v>106</v>
      </c>
      <c r="O6" s="281"/>
      <c r="P6" s="282"/>
      <c r="Q6" s="282"/>
      <c r="R6" s="282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3922</v>
      </c>
      <c r="C7" s="128" t="str">
        <f>ข้อมูลนักเรียน!C2</f>
        <v>ด.ช.</v>
      </c>
      <c r="D7" s="129" t="str">
        <f>ข้อมูลนักเรียน!D2</f>
        <v>สุรชัย</v>
      </c>
      <c r="E7" s="129" t="str">
        <f>ข้อมูลนักเรียน!E2</f>
        <v>เมืองปาก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3923</v>
      </c>
      <c r="C8" s="88" t="str">
        <f>ข้อมูลนักเรียน!C3</f>
        <v>ด.ช.</v>
      </c>
      <c r="D8" s="89" t="str">
        <f>ข้อมูลนักเรียน!D3</f>
        <v>ชนาธิป</v>
      </c>
      <c r="E8" s="89" t="str">
        <f>ข้อมูลนักเรียน!E3</f>
        <v>คำมา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4045</v>
      </c>
      <c r="C9" s="88" t="str">
        <f>ข้อมูลนักเรียน!C4</f>
        <v>ด.ช.</v>
      </c>
      <c r="D9" s="89" t="str">
        <f>ข้อมูลนักเรียน!D4</f>
        <v>นาวิน</v>
      </c>
      <c r="E9" s="89" t="str">
        <f>ข้อมูลนักเรียน!E4</f>
        <v>มาเสือ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4047</v>
      </c>
      <c r="C10" s="88" t="str">
        <f>ข้อมูลนักเรียน!C5</f>
        <v>ด.ช.</v>
      </c>
      <c r="D10" s="89" t="str">
        <f>ข้อมูลนักเรียน!D5</f>
        <v>กุลชาติ</v>
      </c>
      <c r="E10" s="89" t="str">
        <f>ข้อมูลนักเรียน!E5</f>
        <v>พรมตา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4052</v>
      </c>
      <c r="C11" s="88" t="str">
        <f>ข้อมูลนักเรียน!C6</f>
        <v>ด.ช.</v>
      </c>
      <c r="D11" s="89" t="str">
        <f>ข้อมูลนักเรียน!D6</f>
        <v>เอกวัส</v>
      </c>
      <c r="E11" s="89" t="str">
        <f>ข้อมูลนักเรียน!E6</f>
        <v>แพรทอง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4129</v>
      </c>
      <c r="C12" s="88" t="str">
        <f>ข้อมูลนักเรียน!C7</f>
        <v>ด.ช.</v>
      </c>
      <c r="D12" s="89" t="str">
        <f>ข้อมูลนักเรียน!D7</f>
        <v>ภูวเดช</v>
      </c>
      <c r="E12" s="89" t="str">
        <f>ข้อมูลนักเรียน!E7</f>
        <v>แก้วประดับ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3959</v>
      </c>
      <c r="C13" s="88" t="str">
        <f>ข้อมูลนักเรียน!C8</f>
        <v>ด.ญ.</v>
      </c>
      <c r="D13" s="89" t="str">
        <f>ข้อมูลนักเรียน!D8</f>
        <v>ปาริชาติ</v>
      </c>
      <c r="E13" s="89" t="str">
        <f>ข้อมูลนักเรียน!E8</f>
        <v>แก้วใส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4142</v>
      </c>
      <c r="C14" s="88" t="str">
        <f>ข้อมูลนักเรียน!C9</f>
        <v>ด.ญ.</v>
      </c>
      <c r="D14" s="89" t="str">
        <f>ข้อมูลนักเรียน!D9</f>
        <v>น้ำฝน</v>
      </c>
      <c r="E14" s="89" t="str">
        <f>ข้อมูลนักเรียน!E9</f>
        <v>แสงสุพล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9</v>
      </c>
      <c r="B15" s="87">
        <f>ข้อมูลนักเรียน!B10</f>
        <v>4157</v>
      </c>
      <c r="C15" s="88" t="str">
        <f>ข้อมูลนักเรียน!C10</f>
        <v>ด.ญ.</v>
      </c>
      <c r="D15" s="89" t="str">
        <f>ข้อมูลนักเรียน!D10</f>
        <v>ธัญญาภรณ์</v>
      </c>
      <c r="E15" s="89" t="str">
        <f>ข้อมูลนักเรียน!E10</f>
        <v>อ่อนภูมี</v>
      </c>
      <c r="F15" s="144">
        <f>เวลาเรียนเทอม1.5!U16</f>
        <v>0</v>
      </c>
      <c r="G15" s="144">
        <f>เวลาเรียนเทอม1.5!V16</f>
        <v>0</v>
      </c>
      <c r="H15" s="144">
        <f>เวลาเรียนเทอม1.5!W16</f>
        <v>0</v>
      </c>
      <c r="I15" s="144">
        <f>เวลาเรียนเทอม1.5!X16</f>
        <v>0</v>
      </c>
      <c r="J15" s="144">
        <f>เวลาเรียนเทอม2.5!U16</f>
        <v>0</v>
      </c>
      <c r="K15" s="144">
        <f>เวลาเรียนเทอม2.5!V16</f>
        <v>0</v>
      </c>
      <c r="L15" s="144">
        <f>เวลาเรียนเทอม2.5!W16</f>
        <v>0</v>
      </c>
      <c r="M15" s="144">
        <f>เวลาเรียนเทอม2.5!X16</f>
        <v>0</v>
      </c>
      <c r="N15" s="144">
        <f>IF(ข้อมูลนักเรียน!A10=""," ",F15+J15)</f>
        <v>0</v>
      </c>
      <c r="O15" s="144" t="e">
        <f>IF(ข้อมูลนักเรียน!A10=""," ",N15*100/$N$4)</f>
        <v>#DIV/0!</v>
      </c>
      <c r="P15" s="144">
        <f>IF(ข้อมูลนักเรียน!A10=""," ",G15+K15)</f>
        <v>0</v>
      </c>
      <c r="Q15" s="144">
        <f>IF(ข้อมูลนักเรียน!A10=""," ",H15+L15)</f>
        <v>0</v>
      </c>
      <c r="R15" s="144">
        <f>IF(ข้อมูลนักเรียน!A10=""," ",I15+M15)</f>
        <v>0</v>
      </c>
    </row>
    <row r="16" spans="1:18" s="96" customFormat="1" ht="18" customHeight="1" x14ac:dyDescent="0.25">
      <c r="A16" s="86">
        <f>ข้อมูลนักเรียน!A11</f>
        <v>0</v>
      </c>
      <c r="B16" s="87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44" t="str">
        <f>เวลาเรียนเทอม1.5!U17</f>
        <v xml:space="preserve"> </v>
      </c>
      <c r="G16" s="144" t="str">
        <f>เวลาเรียนเทอม1.5!V17</f>
        <v xml:space="preserve"> </v>
      </c>
      <c r="H16" s="144" t="str">
        <f>เวลาเรียนเทอม1.5!W17</f>
        <v xml:space="preserve"> </v>
      </c>
      <c r="I16" s="144" t="str">
        <f>เวลาเรียนเทอม1.5!X17</f>
        <v xml:space="preserve"> </v>
      </c>
      <c r="J16" s="144" t="str">
        <f>เวลาเรียนเทอม2.5!U17</f>
        <v xml:space="preserve"> </v>
      </c>
      <c r="K16" s="144" t="str">
        <f>เวลาเรียนเทอม2.5!V17</f>
        <v xml:space="preserve"> </v>
      </c>
      <c r="L16" s="144" t="str">
        <f>เวลาเรียนเทอม2.5!W17</f>
        <v xml:space="preserve"> </v>
      </c>
      <c r="M16" s="144" t="str">
        <f>เวลาเรียนเทอม2.5!X17</f>
        <v xml:space="preserve"> </v>
      </c>
      <c r="N16" s="144" t="str">
        <f>IF(ข้อมูลนักเรียน!A11=""," ",F16+J16)</f>
        <v xml:space="preserve"> </v>
      </c>
      <c r="O16" s="144" t="str">
        <f>IF(ข้อมูลนักเรียน!A11=""," ",N16*100/$N$4)</f>
        <v xml:space="preserve"> </v>
      </c>
      <c r="P16" s="144" t="str">
        <f>IF(ข้อมูลนักเรียน!A11=""," ",G16+K16)</f>
        <v xml:space="preserve"> </v>
      </c>
      <c r="Q16" s="144" t="str">
        <f>IF(ข้อมูลนักเรียน!A11=""," ",H16+L16)</f>
        <v xml:space="preserve"> </v>
      </c>
      <c r="R16" s="144" t="str">
        <f>IF(ข้อมูลนักเรียน!A11=""," ",I16+M16)</f>
        <v xml:space="preserve"> </v>
      </c>
    </row>
    <row r="17" spans="1:18" s="96" customFormat="1" ht="18" customHeight="1" x14ac:dyDescent="0.25">
      <c r="A17" s="86">
        <f>ข้อมูลนักเรียน!A12</f>
        <v>0</v>
      </c>
      <c r="B17" s="87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44" t="str">
        <f>เวลาเรียนเทอม1.5!U18</f>
        <v xml:space="preserve"> </v>
      </c>
      <c r="G17" s="144" t="str">
        <f>เวลาเรียนเทอม1.5!V18</f>
        <v xml:space="preserve"> </v>
      </c>
      <c r="H17" s="144" t="str">
        <f>เวลาเรียนเทอม1.5!W18</f>
        <v xml:space="preserve"> </v>
      </c>
      <c r="I17" s="144" t="str">
        <f>เวลาเรียนเทอม1.5!X18</f>
        <v xml:space="preserve"> </v>
      </c>
      <c r="J17" s="144" t="str">
        <f>เวลาเรียนเทอม2.5!U18</f>
        <v xml:space="preserve"> </v>
      </c>
      <c r="K17" s="144" t="str">
        <f>เวลาเรียนเทอม2.5!V18</f>
        <v xml:space="preserve"> </v>
      </c>
      <c r="L17" s="144" t="str">
        <f>เวลาเรียนเทอม2.5!W18</f>
        <v xml:space="preserve"> </v>
      </c>
      <c r="M17" s="144" t="str">
        <f>เวลาเรียนเทอม2.5!X18</f>
        <v xml:space="preserve"> </v>
      </c>
      <c r="N17" s="144" t="str">
        <f>IF(ข้อมูลนักเรียน!A12=""," ",F17+J17)</f>
        <v xml:space="preserve"> </v>
      </c>
      <c r="O17" s="144" t="str">
        <f>IF(ข้อมูลนักเรียน!A12=""," ",N17*100/$N$4)</f>
        <v xml:space="preserve"> </v>
      </c>
      <c r="P17" s="144" t="str">
        <f>IF(ข้อมูลนักเรียน!A12=""," ",G17+K17)</f>
        <v xml:space="preserve"> </v>
      </c>
      <c r="Q17" s="144" t="str">
        <f>IF(ข้อมูลนักเรียน!A12=""," ",H17+L17)</f>
        <v xml:space="preserve"> </v>
      </c>
      <c r="R17" s="144" t="str">
        <f>IF(ข้อมูลนักเรียน!A12=""," ",I17+M17)</f>
        <v xml:space="preserve"> </v>
      </c>
    </row>
    <row r="18" spans="1:18" s="96" customFormat="1" ht="18" customHeight="1" x14ac:dyDescent="0.25">
      <c r="A18" s="86">
        <f>ข้อมูลนักเรียน!A13</f>
        <v>0</v>
      </c>
      <c r="B18" s="87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44" t="str">
        <f>เวลาเรียนเทอม1.5!U19</f>
        <v xml:space="preserve"> </v>
      </c>
      <c r="G18" s="144" t="str">
        <f>เวลาเรียนเทอม1.5!V19</f>
        <v xml:space="preserve"> </v>
      </c>
      <c r="H18" s="144" t="str">
        <f>เวลาเรียนเทอม1.5!W19</f>
        <v xml:space="preserve"> </v>
      </c>
      <c r="I18" s="144" t="str">
        <f>เวลาเรียนเทอม1.5!X19</f>
        <v xml:space="preserve"> </v>
      </c>
      <c r="J18" s="144" t="str">
        <f>เวลาเรียนเทอม2.5!U19</f>
        <v xml:space="preserve"> </v>
      </c>
      <c r="K18" s="144" t="str">
        <f>เวลาเรียนเทอม2.5!V19</f>
        <v xml:space="preserve"> </v>
      </c>
      <c r="L18" s="144" t="str">
        <f>เวลาเรียนเทอม2.5!W19</f>
        <v xml:space="preserve"> </v>
      </c>
      <c r="M18" s="144" t="str">
        <f>เวลาเรียนเทอม2.5!X19</f>
        <v xml:space="preserve"> </v>
      </c>
      <c r="N18" s="144" t="str">
        <f>IF(ข้อมูลนักเรียน!A13=""," ",F18+J18)</f>
        <v xml:space="preserve"> </v>
      </c>
      <c r="O18" s="144" t="str">
        <f>IF(ข้อมูลนักเรียน!A13=""," ",N18*100/$N$4)</f>
        <v xml:space="preserve"> </v>
      </c>
      <c r="P18" s="144" t="str">
        <f>IF(ข้อมูลนักเรียน!A13=""," ",G18+K18)</f>
        <v xml:space="preserve"> </v>
      </c>
      <c r="Q18" s="144" t="str">
        <f>IF(ข้อมูลนักเรียน!A13=""," ",H18+L18)</f>
        <v xml:space="preserve"> </v>
      </c>
      <c r="R18" s="144" t="str">
        <f>IF(ข้อมูลนักเรียน!A13=""," ",I18+M18)</f>
        <v xml:space="preserve"> 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Q1:R1"/>
    <mergeCell ref="P2:Q2"/>
    <mergeCell ref="I5:I6"/>
    <mergeCell ref="J5:J6"/>
    <mergeCell ref="K5:K6"/>
    <mergeCell ref="L5:L6"/>
    <mergeCell ref="M5:M6"/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3922</v>
      </c>
      <c r="C7" s="88" t="str">
        <f>ข้อมูลนักเรียน!C2</f>
        <v>ด.ช.</v>
      </c>
      <c r="D7" s="89" t="str">
        <f>ข้อมูลนักเรียน!D2</f>
        <v>สุรชัย</v>
      </c>
      <c r="E7" s="89" t="str">
        <f>ข้อมูลนักเรียน!E2</f>
        <v>เมืองปาก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3923</v>
      </c>
      <c r="C8" s="88" t="str">
        <f>ข้อมูลนักเรียน!C3</f>
        <v>ด.ช.</v>
      </c>
      <c r="D8" s="89" t="str">
        <f>ข้อมูลนักเรียน!D3</f>
        <v>ชนาธิป</v>
      </c>
      <c r="E8" s="89" t="str">
        <f>ข้อมูลนักเรียน!E3</f>
        <v>คำมา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4045</v>
      </c>
      <c r="C9" s="88" t="str">
        <f>ข้อมูลนักเรียน!C4</f>
        <v>ด.ช.</v>
      </c>
      <c r="D9" s="89" t="str">
        <f>ข้อมูลนักเรียน!D4</f>
        <v>นาวิน</v>
      </c>
      <c r="E9" s="89" t="str">
        <f>ข้อมูลนักเรียน!E4</f>
        <v>มาเสือ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4047</v>
      </c>
      <c r="C10" s="88" t="str">
        <f>ข้อมูลนักเรียน!C5</f>
        <v>ด.ช.</v>
      </c>
      <c r="D10" s="89" t="str">
        <f>ข้อมูลนักเรียน!D5</f>
        <v>กุลชาติ</v>
      </c>
      <c r="E10" s="89" t="str">
        <f>ข้อมูลนักเรียน!E5</f>
        <v>พรมตา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4052</v>
      </c>
      <c r="C11" s="88" t="str">
        <f>ข้อมูลนักเรียน!C6</f>
        <v>ด.ช.</v>
      </c>
      <c r="D11" s="89" t="str">
        <f>ข้อมูลนักเรียน!D6</f>
        <v>เอกวัส</v>
      </c>
      <c r="E11" s="89" t="str">
        <f>ข้อมูลนักเรียน!E6</f>
        <v>แพรทอง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4129</v>
      </c>
      <c r="C12" s="88" t="str">
        <f>ข้อมูลนักเรียน!C7</f>
        <v>ด.ช.</v>
      </c>
      <c r="D12" s="89" t="str">
        <f>ข้อมูลนักเรียน!D7</f>
        <v>ภูวเดช</v>
      </c>
      <c r="E12" s="89" t="str">
        <f>ข้อมูลนักเรียน!E7</f>
        <v>แก้วประดับ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3959</v>
      </c>
      <c r="C13" s="88" t="str">
        <f>ข้อมูลนักเรียน!C8</f>
        <v>ด.ญ.</v>
      </c>
      <c r="D13" s="89" t="str">
        <f>ข้อมูลนักเรียน!D8</f>
        <v>ปาริชาติ</v>
      </c>
      <c r="E13" s="89" t="str">
        <f>ข้อมูลนักเรียน!E8</f>
        <v>แก้วใส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>ด.ญ.</v>
      </c>
      <c r="D14" s="89" t="str">
        <f>ข้อมูลนักเรียน!D9</f>
        <v>น้ำฝน</v>
      </c>
      <c r="E14" s="89" t="str">
        <f>ข้อมูลนักเรียน!E9</f>
        <v>แสงสุพล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4157</v>
      </c>
      <c r="C15" s="88" t="str">
        <f>ข้อมูลนักเรียน!C10</f>
        <v>ด.ญ.</v>
      </c>
      <c r="D15" s="89" t="str">
        <f>ข้อมูลนักเรียน!D10</f>
        <v>ธัญญาภรณ์</v>
      </c>
      <c r="E15" s="89" t="str">
        <f>ข้อมูลนักเรียน!E10</f>
        <v>อ่อนภูมี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3922</v>
      </c>
      <c r="C7" s="88" t="str">
        <f>ข้อมูลนักเรียน!C2</f>
        <v>ด.ช.</v>
      </c>
      <c r="D7" s="89" t="str">
        <f>ข้อมูลนักเรียน!D2</f>
        <v>สุรชัย</v>
      </c>
      <c r="E7" s="89" t="str">
        <f>ข้อมูลนักเรียน!E2</f>
        <v>เมืองปาก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3923</v>
      </c>
      <c r="C8" s="88" t="str">
        <f>ข้อมูลนักเรียน!C3</f>
        <v>ด.ช.</v>
      </c>
      <c r="D8" s="89" t="str">
        <f>ข้อมูลนักเรียน!D3</f>
        <v>ชนาธิป</v>
      </c>
      <c r="E8" s="89" t="str">
        <f>ข้อมูลนักเรียน!E3</f>
        <v>คำมา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4045</v>
      </c>
      <c r="C9" s="88" t="str">
        <f>ข้อมูลนักเรียน!C4</f>
        <v>ด.ช.</v>
      </c>
      <c r="D9" s="89" t="str">
        <f>ข้อมูลนักเรียน!D4</f>
        <v>นาวิน</v>
      </c>
      <c r="E9" s="89" t="str">
        <f>ข้อมูลนักเรียน!E4</f>
        <v>มาเสือ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4047</v>
      </c>
      <c r="C10" s="88" t="str">
        <f>ข้อมูลนักเรียน!C5</f>
        <v>ด.ช.</v>
      </c>
      <c r="D10" s="89" t="str">
        <f>ข้อมูลนักเรียน!D5</f>
        <v>กุลชาติ</v>
      </c>
      <c r="E10" s="89" t="str">
        <f>ข้อมูลนักเรียน!E5</f>
        <v>พรมตา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4052</v>
      </c>
      <c r="C11" s="88" t="str">
        <f>ข้อมูลนักเรียน!C6</f>
        <v>ด.ช.</v>
      </c>
      <c r="D11" s="89" t="str">
        <f>ข้อมูลนักเรียน!D6</f>
        <v>เอกวัส</v>
      </c>
      <c r="E11" s="89" t="str">
        <f>ข้อมูลนักเรียน!E6</f>
        <v>แพรทอง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4129</v>
      </c>
      <c r="C12" s="88" t="str">
        <f>ข้อมูลนักเรียน!C7</f>
        <v>ด.ช.</v>
      </c>
      <c r="D12" s="89" t="str">
        <f>ข้อมูลนักเรียน!D7</f>
        <v>ภูวเดช</v>
      </c>
      <c r="E12" s="89" t="str">
        <f>ข้อมูลนักเรียน!E7</f>
        <v>แก้วประดับ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3959</v>
      </c>
      <c r="C13" s="88" t="str">
        <f>ข้อมูลนักเรียน!C8</f>
        <v>ด.ญ.</v>
      </c>
      <c r="D13" s="89" t="str">
        <f>ข้อมูลนักเรียน!D8</f>
        <v>ปาริชาติ</v>
      </c>
      <c r="E13" s="89" t="str">
        <f>ข้อมูลนักเรียน!E8</f>
        <v>แก้วใส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>ด.ญ.</v>
      </c>
      <c r="D14" s="89" t="str">
        <f>ข้อมูลนักเรียน!D9</f>
        <v>น้ำฝน</v>
      </c>
      <c r="E14" s="89" t="str">
        <f>ข้อมูลนักเรียน!E9</f>
        <v>แสงสุพล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4157</v>
      </c>
      <c r="C15" s="88" t="str">
        <f>ข้อมูลนักเรียน!C10</f>
        <v>ด.ญ.</v>
      </c>
      <c r="D15" s="89" t="str">
        <f>ข้อมูลนักเรียน!D10</f>
        <v>ธัญญาภรณ์</v>
      </c>
      <c r="E15" s="89" t="str">
        <f>ข้อมูลนักเรียน!E10</f>
        <v>อ่อนภูมี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>
        <f>IF(ข้อมูลนักเรียน!A10=""," ",'คะแนนตัวชี้วัดเทอม1 หน้า1'!AC15+SUM(G15:Z15))</f>
        <v>0</v>
      </c>
      <c r="AB15" s="144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 t="str">
        <f>IF(ข้อมูลนักเรียน!A11=""," ",'คะแนนตัวชี้วัดเทอม1 หน้า1'!AC16+SUM(G16:Z16))</f>
        <v xml:space="preserve"> </v>
      </c>
      <c r="AB16" s="144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 t="str">
        <f>IF(ข้อมูลนักเรียน!A12=""," ",'คะแนนตัวชี้วัดเทอม1 หน้า1'!AC17+SUM(G17:Z17))</f>
        <v xml:space="preserve"> </v>
      </c>
      <c r="AB17" s="144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 t="str">
        <f>IF(ข้อมูลนักเรียน!A13=""," ",'คะแนนตัวชี้วัดเทอม1 หน้า1'!AC18+SUM(G18:Z18))</f>
        <v xml:space="preserve"> </v>
      </c>
      <c r="AB18" s="144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3922</v>
      </c>
      <c r="C7" s="88" t="str">
        <f>ข้อมูลนักเรียน!C2</f>
        <v>ด.ช.</v>
      </c>
      <c r="D7" s="89" t="str">
        <f>ข้อมูลนักเรียน!D2</f>
        <v>สุรชัย</v>
      </c>
      <c r="E7" s="89" t="str">
        <f>ข้อมูลนักเรียน!E2</f>
        <v>เมืองปาก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3923</v>
      </c>
      <c r="C8" s="88" t="str">
        <f>ข้อมูลนักเรียน!C3</f>
        <v>ด.ช.</v>
      </c>
      <c r="D8" s="89" t="str">
        <f>ข้อมูลนักเรียน!D3</f>
        <v>ชนาธิป</v>
      </c>
      <c r="E8" s="89" t="str">
        <f>ข้อมูลนักเรียน!E3</f>
        <v>คำมา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4045</v>
      </c>
      <c r="C9" s="88" t="str">
        <f>ข้อมูลนักเรียน!C4</f>
        <v>ด.ช.</v>
      </c>
      <c r="D9" s="89" t="str">
        <f>ข้อมูลนักเรียน!D4</f>
        <v>นาวิน</v>
      </c>
      <c r="E9" s="89" t="str">
        <f>ข้อมูลนักเรียน!E4</f>
        <v>มาเสือ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4047</v>
      </c>
      <c r="C10" s="88" t="str">
        <f>ข้อมูลนักเรียน!C5</f>
        <v>ด.ช.</v>
      </c>
      <c r="D10" s="89" t="str">
        <f>ข้อมูลนักเรียน!D5</f>
        <v>กุลชาติ</v>
      </c>
      <c r="E10" s="89" t="str">
        <f>ข้อมูลนักเรียน!E5</f>
        <v>พรมตา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4052</v>
      </c>
      <c r="C11" s="88" t="str">
        <f>ข้อมูลนักเรียน!C6</f>
        <v>ด.ช.</v>
      </c>
      <c r="D11" s="89" t="str">
        <f>ข้อมูลนักเรียน!D6</f>
        <v>เอกวัส</v>
      </c>
      <c r="E11" s="89" t="str">
        <f>ข้อมูลนักเรียน!E6</f>
        <v>แพรทอง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4129</v>
      </c>
      <c r="C12" s="88" t="str">
        <f>ข้อมูลนักเรียน!C7</f>
        <v>ด.ช.</v>
      </c>
      <c r="D12" s="89" t="str">
        <f>ข้อมูลนักเรียน!D7</f>
        <v>ภูวเดช</v>
      </c>
      <c r="E12" s="89" t="str">
        <f>ข้อมูลนักเรียน!E7</f>
        <v>แก้วประดับ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3959</v>
      </c>
      <c r="C13" s="88" t="str">
        <f>ข้อมูลนักเรียน!C8</f>
        <v>ด.ญ.</v>
      </c>
      <c r="D13" s="89" t="str">
        <f>ข้อมูลนักเรียน!D8</f>
        <v>ปาริชาติ</v>
      </c>
      <c r="E13" s="89" t="str">
        <f>ข้อมูลนักเรียน!E8</f>
        <v>แก้วใส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>ด.ญ.</v>
      </c>
      <c r="D14" s="89" t="str">
        <f>ข้อมูลนักเรียน!D9</f>
        <v>น้ำฝน</v>
      </c>
      <c r="E14" s="89" t="str">
        <f>ข้อมูลนักเรียน!E9</f>
        <v>แสงสุพล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4157</v>
      </c>
      <c r="C15" s="88" t="str">
        <f>ข้อมูลนักเรียน!C10</f>
        <v>ด.ญ.</v>
      </c>
      <c r="D15" s="89" t="str">
        <f>ข้อมูลนักเรียน!D10</f>
        <v>ธัญญาภรณ์</v>
      </c>
      <c r="E15" s="89" t="str">
        <f>ข้อมูลนักเรียน!E10</f>
        <v>อ่อนภูมี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3922</v>
      </c>
      <c r="C7" s="88" t="str">
        <f>ข้อมูลนักเรียน!C2</f>
        <v>ด.ช.</v>
      </c>
      <c r="D7" s="89" t="str">
        <f>ข้อมูลนักเรียน!D2</f>
        <v>สุรชัย</v>
      </c>
      <c r="E7" s="89" t="str">
        <f>ข้อมูลนักเรียน!E2</f>
        <v>เมืองปาก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3923</v>
      </c>
      <c r="C8" s="88" t="str">
        <f>ข้อมูลนักเรียน!C3</f>
        <v>ด.ช.</v>
      </c>
      <c r="D8" s="89" t="str">
        <f>ข้อมูลนักเรียน!D3</f>
        <v>ชนาธิป</v>
      </c>
      <c r="E8" s="89" t="str">
        <f>ข้อมูลนักเรียน!E3</f>
        <v>คำมา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4045</v>
      </c>
      <c r="C9" s="88" t="str">
        <f>ข้อมูลนักเรียน!C4</f>
        <v>ด.ช.</v>
      </c>
      <c r="D9" s="89" t="str">
        <f>ข้อมูลนักเรียน!D4</f>
        <v>นาวิน</v>
      </c>
      <c r="E9" s="89" t="str">
        <f>ข้อมูลนักเรียน!E4</f>
        <v>มาเสือ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4047</v>
      </c>
      <c r="C10" s="88" t="str">
        <f>ข้อมูลนักเรียน!C5</f>
        <v>ด.ช.</v>
      </c>
      <c r="D10" s="89" t="str">
        <f>ข้อมูลนักเรียน!D5</f>
        <v>กุลชาติ</v>
      </c>
      <c r="E10" s="89" t="str">
        <f>ข้อมูลนักเรียน!E5</f>
        <v>พรมตา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4052</v>
      </c>
      <c r="C11" s="88" t="str">
        <f>ข้อมูลนักเรียน!C6</f>
        <v>ด.ช.</v>
      </c>
      <c r="D11" s="89" t="str">
        <f>ข้อมูลนักเรียน!D6</f>
        <v>เอกวัส</v>
      </c>
      <c r="E11" s="89" t="str">
        <f>ข้อมูลนักเรียน!E6</f>
        <v>แพรทอง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4129</v>
      </c>
      <c r="C12" s="88" t="str">
        <f>ข้อมูลนักเรียน!C7</f>
        <v>ด.ช.</v>
      </c>
      <c r="D12" s="89" t="str">
        <f>ข้อมูลนักเรียน!D7</f>
        <v>ภูวเดช</v>
      </c>
      <c r="E12" s="89" t="str">
        <f>ข้อมูลนักเรียน!E7</f>
        <v>แก้วประดับ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3959</v>
      </c>
      <c r="C13" s="88" t="str">
        <f>ข้อมูลนักเรียน!C8</f>
        <v>ด.ญ.</v>
      </c>
      <c r="D13" s="89" t="str">
        <f>ข้อมูลนักเรียน!D8</f>
        <v>ปาริชาติ</v>
      </c>
      <c r="E13" s="89" t="str">
        <f>ข้อมูลนักเรียน!E8</f>
        <v>แก้วใส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4142</v>
      </c>
      <c r="C14" s="88" t="str">
        <f>ข้อมูลนักเรียน!C9</f>
        <v>ด.ญ.</v>
      </c>
      <c r="D14" s="89" t="str">
        <f>ข้อมูลนักเรียน!D9</f>
        <v>น้ำฝน</v>
      </c>
      <c r="E14" s="89" t="str">
        <f>ข้อมูลนักเรียน!E9</f>
        <v>แสงสุพล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4157</v>
      </c>
      <c r="C15" s="88" t="str">
        <f>ข้อมูลนักเรียน!C10</f>
        <v>ด.ญ.</v>
      </c>
      <c r="D15" s="89" t="str">
        <f>ข้อมูลนักเรียน!D10</f>
        <v>ธัญญาภรณ์</v>
      </c>
      <c r="E15" s="89" t="str">
        <f>ข้อมูลนักเรียน!E10</f>
        <v>อ่อนภูมี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>
        <f>IF(ข้อมูลนักเรียน!A10=""," ",'คะแนนตัวชี้วัดเทอม2 หน้า1'!AC15+SUM(G15:Z15))</f>
        <v>0</v>
      </c>
      <c r="AB15" s="208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 t="str">
        <f>IF(ข้อมูลนักเรียน!A11=""," ",'คะแนนตัวชี้วัดเทอม2 หน้า1'!AC16+SUM(G16:Z16))</f>
        <v xml:space="preserve"> </v>
      </c>
      <c r="AB16" s="208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 t="str">
        <f>IF(ข้อมูลนักเรียน!A12=""," ",'คะแนนตัวชี้วัดเทอม2 หน้า1'!AC17+SUM(G17:Z17))</f>
        <v xml:space="preserve"> </v>
      </c>
      <c r="AB17" s="208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 t="str">
        <f>IF(ข้อมูลนักเรียน!A13=""," ",'คะแนนตัวชี้วัดเทอม2 หน้า1'!AC18+SUM(G18:Z18))</f>
        <v xml:space="preserve"> </v>
      </c>
      <c r="AB18" s="208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9">
        <f>ข้อมูลพื้นฐาน!B10</f>
        <v>0</v>
      </c>
      <c r="H2" s="309"/>
      <c r="I2" s="182"/>
      <c r="J2" s="186" t="s">
        <v>199</v>
      </c>
      <c r="K2" s="181">
        <f>ข้อมูลพื้นฐาน!B13</f>
        <v>0</v>
      </c>
      <c r="L2" s="306" t="s">
        <v>192</v>
      </c>
      <c r="M2" s="306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305"/>
    </row>
    <row r="4" spans="1:23" ht="18" customHeight="1" x14ac:dyDescent="0.7">
      <c r="A4" s="251"/>
      <c r="B4" s="254"/>
      <c r="C4" s="259"/>
      <c r="D4" s="260"/>
      <c r="E4" s="261"/>
      <c r="F4" s="307" t="s">
        <v>193</v>
      </c>
      <c r="G4" s="308"/>
      <c r="H4" s="308"/>
      <c r="I4" s="310" t="s">
        <v>194</v>
      </c>
      <c r="J4" s="311"/>
      <c r="K4" s="311"/>
      <c r="L4" s="312" t="s">
        <v>196</v>
      </c>
      <c r="M4" s="313"/>
    </row>
    <row r="5" spans="1:23" ht="18" customHeight="1" x14ac:dyDescent="0.7">
      <c r="A5" s="251"/>
      <c r="B5" s="254"/>
      <c r="C5" s="259"/>
      <c r="D5" s="260"/>
      <c r="E5" s="261"/>
      <c r="F5" s="299" t="s">
        <v>59</v>
      </c>
      <c r="G5" s="299" t="s">
        <v>60</v>
      </c>
      <c r="H5" s="302" t="s">
        <v>109</v>
      </c>
      <c r="I5" s="299" t="s">
        <v>59</v>
      </c>
      <c r="J5" s="299" t="s">
        <v>60</v>
      </c>
      <c r="K5" s="302" t="s">
        <v>109</v>
      </c>
      <c r="L5" s="314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0"/>
      <c r="G6" s="300"/>
      <c r="H6" s="303"/>
      <c r="I6" s="300"/>
      <c r="J6" s="300"/>
      <c r="K6" s="303"/>
      <c r="L6" s="315"/>
      <c r="M6" s="297"/>
    </row>
    <row r="7" spans="1:23" ht="18" customHeight="1" x14ac:dyDescent="0.7">
      <c r="A7" s="251"/>
      <c r="B7" s="254"/>
      <c r="C7" s="259"/>
      <c r="D7" s="260"/>
      <c r="E7" s="261"/>
      <c r="F7" s="301"/>
      <c r="G7" s="301"/>
      <c r="H7" s="304"/>
      <c r="I7" s="301"/>
      <c r="J7" s="301"/>
      <c r="K7" s="304"/>
      <c r="L7" s="316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3922</v>
      </c>
      <c r="C9" s="88" t="str">
        <f>ข้อมูลนักเรียน!C2</f>
        <v>ด.ช.</v>
      </c>
      <c r="D9" s="89" t="str">
        <f>ข้อมูลนักเรียน!D2</f>
        <v>สุรชัย</v>
      </c>
      <c r="E9" s="89" t="str">
        <f>ข้อมูลนักเรียน!E2</f>
        <v>เมืองปาก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3923</v>
      </c>
      <c r="C10" s="88" t="str">
        <f>ข้อมูลนักเรียน!C3</f>
        <v>ด.ช.</v>
      </c>
      <c r="D10" s="89" t="str">
        <f>ข้อมูลนักเรียน!D3</f>
        <v>ชนาธิป</v>
      </c>
      <c r="E10" s="89" t="str">
        <f>ข้อมูลนักเรียน!E3</f>
        <v>คำมา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4045</v>
      </c>
      <c r="C11" s="88" t="str">
        <f>ข้อมูลนักเรียน!C4</f>
        <v>ด.ช.</v>
      </c>
      <c r="D11" s="89" t="str">
        <f>ข้อมูลนักเรียน!D4</f>
        <v>นาวิน</v>
      </c>
      <c r="E11" s="89" t="str">
        <f>ข้อมูลนักเรียน!E4</f>
        <v>มาเสือ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4047</v>
      </c>
      <c r="C12" s="88" t="str">
        <f>ข้อมูลนักเรียน!C5</f>
        <v>ด.ช.</v>
      </c>
      <c r="D12" s="89" t="str">
        <f>ข้อมูลนักเรียน!D5</f>
        <v>กุลชาติ</v>
      </c>
      <c r="E12" s="89" t="str">
        <f>ข้อมูลนักเรียน!E5</f>
        <v>พรมตา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4052</v>
      </c>
      <c r="C13" s="88" t="str">
        <f>ข้อมูลนักเรียน!C6</f>
        <v>ด.ช.</v>
      </c>
      <c r="D13" s="89" t="str">
        <f>ข้อมูลนักเรียน!D6</f>
        <v>เอกวัส</v>
      </c>
      <c r="E13" s="89" t="str">
        <f>ข้อมูลนักเรียน!E6</f>
        <v>แพรทอง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4129</v>
      </c>
      <c r="C14" s="88" t="str">
        <f>ข้อมูลนักเรียน!C7</f>
        <v>ด.ช.</v>
      </c>
      <c r="D14" s="89" t="str">
        <f>ข้อมูลนักเรียน!D7</f>
        <v>ภูวเดช</v>
      </c>
      <c r="E14" s="89" t="str">
        <f>ข้อมูลนักเรียน!E7</f>
        <v>แก้วประดับ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3959</v>
      </c>
      <c r="C15" s="88" t="str">
        <f>ข้อมูลนักเรียน!C8</f>
        <v>ด.ญ.</v>
      </c>
      <c r="D15" s="89" t="str">
        <f>ข้อมูลนักเรียน!D8</f>
        <v>ปาริชาติ</v>
      </c>
      <c r="E15" s="89" t="str">
        <f>ข้อมูลนักเรียน!E8</f>
        <v>แก้วใส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4142</v>
      </c>
      <c r="C16" s="88" t="str">
        <f>ข้อมูลนักเรียน!C9</f>
        <v>ด.ญ.</v>
      </c>
      <c r="D16" s="89" t="str">
        <f>ข้อมูลนักเรียน!D9</f>
        <v>น้ำฝน</v>
      </c>
      <c r="E16" s="89" t="str">
        <f>ข้อมูลนักเรียน!E9</f>
        <v>แสงสุพล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9</v>
      </c>
      <c r="B17" s="87">
        <f>ข้อมูลนักเรียน!B10</f>
        <v>4157</v>
      </c>
      <c r="C17" s="88" t="str">
        <f>ข้อมูลนักเรียน!C10</f>
        <v>ด.ญ.</v>
      </c>
      <c r="D17" s="89" t="str">
        <f>ข้อมูลนักเรียน!D10</f>
        <v>ธัญญาภรณ์</v>
      </c>
      <c r="E17" s="89" t="str">
        <f>ข้อมูลนักเรียน!E10</f>
        <v>อ่อนภูมี</v>
      </c>
      <c r="F17" s="191" t="e">
        <f>'คะแนนตัวชี้วัดเทอม1 หน้า2'!AB15</f>
        <v>#DIV/0!</v>
      </c>
      <c r="G17" s="189"/>
      <c r="H17" s="190" t="e">
        <f>IF(ข้อมูลนักเรียน!A10=""," ",F17+G17)</f>
        <v>#DIV/0!</v>
      </c>
      <c r="I17" s="191" t="e">
        <f>'คะแนนตัวชี้วัดเทอม2 หน้า2'!AB15</f>
        <v>#DIV/0!</v>
      </c>
      <c r="J17" s="189"/>
      <c r="K17" s="190" t="e">
        <f>IF(ข้อมูลนักเรียน!A10=""," ",I17+J17)</f>
        <v>#DIV/0!</v>
      </c>
      <c r="L17" s="177" t="e">
        <f>IF(ข้อมูลนักเรียน!A10=""," ",(H17+K17)/2)</f>
        <v>#DIV/0!</v>
      </c>
      <c r="M17" s="141" t="e">
        <f>IF(ข้อมูลนักเรียน!A10=""," ",IF(L17&gt;=79.5,"4",IF(L17&gt;=74.5,"3.5",IF(L17&gt;=69.5,"3",IF(L17&gt;=64.5,"2.5",IF(L17&gt;=59.5,"2",IF(L17&gt;=54.5,"1.5",IF(L17&gt;=49.5,"1",IF(L17&gt;=0,"0"," ")))))))))</f>
        <v>#DIV/0!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0</v>
      </c>
      <c r="B18" s="87">
        <f>ข้อมูลนักเรียน!B11</f>
        <v>0</v>
      </c>
      <c r="C18" s="88">
        <f>ข้อมูลนักเรียน!C11</f>
        <v>0</v>
      </c>
      <c r="D18" s="89">
        <f>ข้อมูลนักเรียน!D11</f>
        <v>0</v>
      </c>
      <c r="E18" s="89">
        <f>ข้อมูลนักเรียน!E11</f>
        <v>0</v>
      </c>
      <c r="F18" s="191" t="str">
        <f>'คะแนนตัวชี้วัดเทอม1 หน้า2'!AB16</f>
        <v xml:space="preserve"> </v>
      </c>
      <c r="G18" s="189"/>
      <c r="H18" s="190" t="str">
        <f>IF(ข้อมูลนักเรียน!A11=""," ",F18+G18)</f>
        <v xml:space="preserve"> </v>
      </c>
      <c r="I18" s="191" t="str">
        <f>'คะแนนตัวชี้วัดเทอม2 หน้า2'!AB16</f>
        <v xml:space="preserve"> </v>
      </c>
      <c r="J18" s="189"/>
      <c r="K18" s="190" t="str">
        <f>IF(ข้อมูลนักเรียน!A11=""," ",I18+J18)</f>
        <v xml:space="preserve"> </v>
      </c>
      <c r="L18" s="177" t="str">
        <f>IF(ข้อมูลนักเรียน!A11=""," ",(H18+K18)/2)</f>
        <v xml:space="preserve"> </v>
      </c>
      <c r="M18" s="141" t="str">
        <f>IF(ข้อมูลนักเรียน!A11=""," ",IF(L18&gt;=79.5,"4",IF(L18&gt;=74.5,"3.5",IF(L18&gt;=69.5,"3",IF(L18&gt;=64.5,"2.5",IF(L18&gt;=59.5,"2",IF(L18&gt;=54.5,"1.5",IF(L18&gt;=49.5,"1",IF(L18&gt;=0,"0"," ")))))))))</f>
        <v xml:space="preserve"> 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0</v>
      </c>
      <c r="B19" s="87">
        <f>ข้อมูลนักเรียน!B12</f>
        <v>0</v>
      </c>
      <c r="C19" s="88">
        <f>ข้อมูลนักเรียน!C12</f>
        <v>0</v>
      </c>
      <c r="D19" s="89">
        <f>ข้อมูลนักเรียน!D12</f>
        <v>0</v>
      </c>
      <c r="E19" s="89">
        <f>ข้อมูลนักเรียน!E12</f>
        <v>0</v>
      </c>
      <c r="F19" s="191" t="str">
        <f>'คะแนนตัวชี้วัดเทอม1 หน้า2'!AB17</f>
        <v xml:space="preserve"> </v>
      </c>
      <c r="G19" s="189"/>
      <c r="H19" s="190" t="str">
        <f>IF(ข้อมูลนักเรียน!A12=""," ",F19+G19)</f>
        <v xml:space="preserve"> </v>
      </c>
      <c r="I19" s="191" t="str">
        <f>'คะแนนตัวชี้วัดเทอม2 หน้า2'!AB17</f>
        <v xml:space="preserve"> </v>
      </c>
      <c r="J19" s="189"/>
      <c r="K19" s="190" t="str">
        <f>IF(ข้อมูลนักเรียน!A12=""," ",I19+J19)</f>
        <v xml:space="preserve"> </v>
      </c>
      <c r="L19" s="177" t="str">
        <f>IF(ข้อมูลนักเรียน!A12=""," ",(H19+K19)/2)</f>
        <v xml:space="preserve"> </v>
      </c>
      <c r="M19" s="141" t="str">
        <f>IF(ข้อมูลนักเรียน!A12=""," ",IF(L19&gt;=79.5,"4",IF(L19&gt;=74.5,"3.5",IF(L19&gt;=69.5,"3",IF(L19&gt;=64.5,"2.5",IF(L19&gt;=59.5,"2",IF(L19&gt;=54.5,"1.5",IF(L19&gt;=49.5,"1",IF(L19&gt;=0,"0"," ")))))))))</f>
        <v xml:space="preserve"> 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0</v>
      </c>
      <c r="B20" s="87">
        <f>ข้อมูลนักเรียน!B13</f>
        <v>0</v>
      </c>
      <c r="C20" s="88">
        <f>ข้อมูลนักเรียน!C13</f>
        <v>0</v>
      </c>
      <c r="D20" s="89">
        <f>ข้อมูลนักเรียน!D13</f>
        <v>0</v>
      </c>
      <c r="E20" s="89">
        <f>ข้อมูลนักเรียน!E13</f>
        <v>0</v>
      </c>
      <c r="F20" s="191" t="str">
        <f>'คะแนนตัวชี้วัดเทอม1 หน้า2'!AB18</f>
        <v xml:space="preserve"> </v>
      </c>
      <c r="G20" s="189"/>
      <c r="H20" s="190" t="str">
        <f>IF(ข้อมูลนักเรียน!A13=""," ",F20+G20)</f>
        <v xml:space="preserve"> </v>
      </c>
      <c r="I20" s="191" t="str">
        <f>'คะแนนตัวชี้วัดเทอม2 หน้า2'!AB18</f>
        <v xml:space="preserve"> </v>
      </c>
      <c r="J20" s="189"/>
      <c r="K20" s="190" t="str">
        <f>IF(ข้อมูลนักเรียน!A13=""," ",I20+J20)</f>
        <v xml:space="preserve"> </v>
      </c>
      <c r="L20" s="177" t="str">
        <f>IF(ข้อมูลนักเรียน!A13=""," ",(H20+K20)/2)</f>
        <v xml:space="preserve"> </v>
      </c>
      <c r="M20" s="141" t="str">
        <f>IF(ข้อมูลนักเรียน!A13=""," ",IF(L20&gt;=79.5,"4",IF(L20&gt;=74.5,"3.5",IF(L20&gt;=69.5,"3",IF(L20&gt;=64.5,"2.5",IF(L20&gt;=59.5,"2",IF(L20&gt;=54.5,"1.5",IF(L20&gt;=49.5,"1",IF(L20&gt;=0,"0"," ")))))))))</f>
        <v xml:space="preserve"> 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  <mergeCell ref="G5:G7"/>
    <mergeCell ref="H5:H7"/>
    <mergeCell ref="A3:A8"/>
    <mergeCell ref="B3:B8"/>
    <mergeCell ref="C3:E8"/>
    <mergeCell ref="F3:M3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2"/>
      <c r="G16" s="91"/>
      <c r="H16" s="91"/>
      <c r="I16" s="121" t="e">
        <f>IF(ข้อมูลนักเรียน!A10=""," ",AVERAGE(F16:H16))</f>
        <v>#DIV/0!</v>
      </c>
      <c r="J16" s="120" t="e">
        <f>IF(ข้อมูลนักเรียน!A10=""," ",IF(I16&gt;=2.5,"ดีเยี่ยม",IF(I16&gt;=1.5,"ดี",IF(I16&gt;=0.5,"ผ่าน","ไม่ผ่าน"))))</f>
        <v>#DIV/0!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121" t="str">
        <f>IF(ข้อมูลนักเรียน!A11=""," ",AVERAGE(F17:H17))</f>
        <v xml:space="preserve"> </v>
      </c>
      <c r="J17" s="120" t="str">
        <f>IF(ข้อมูลนักเรียน!A11=""," ",IF(I17&gt;=2.5,"ดีเยี่ยม",IF(I17&gt;=1.5,"ดี",IF(I17&gt;=0.5,"ผ่าน","ไม่ผ่าน"))))</f>
        <v xml:space="preserve"> 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121" t="str">
        <f>IF(ข้อมูลนักเรียน!A12=""," ",AVERAGE(F18:H18))</f>
        <v xml:space="preserve"> </v>
      </c>
      <c r="J18" s="120" t="str">
        <f>IF(ข้อมูลนักเรียน!A12=""," ",IF(I18&gt;=2.5,"ดีเยี่ยม",IF(I18&gt;=1.5,"ดี",IF(I18&gt;=0.5,"ผ่าน","ไม่ผ่าน"))))</f>
        <v xml:space="preserve"> 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121" t="str">
        <f>IF(ข้อมูลนักเรียน!A13=""," ",AVERAGE(F19:H19))</f>
        <v xml:space="preserve"> </v>
      </c>
      <c r="J19" s="120" t="str">
        <f>IF(ข้อมูลนักเรียน!A13=""," ",IF(I19&gt;=2.5,"ดีเยี่ยม",IF(I19&gt;=1.5,"ดี",IF(I19&gt;=0.5,"ผ่าน","ไม่ผ่าน"))))</f>
        <v xml:space="preserve"> 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3922</v>
      </c>
      <c r="C8" s="88" t="str">
        <f>ข้อมูลนักเรียน!C2</f>
        <v>ด.ช.</v>
      </c>
      <c r="D8" s="89" t="str">
        <f>ข้อมูลนักเรียน!D2</f>
        <v>สุรชัย</v>
      </c>
      <c r="E8" s="89" t="str">
        <f>ข้อมูลนักเรียน!E2</f>
        <v>เมืองปาก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3923</v>
      </c>
      <c r="C9" s="88" t="str">
        <f>ข้อมูลนักเรียน!C3</f>
        <v>ด.ช.</v>
      </c>
      <c r="D9" s="89" t="str">
        <f>ข้อมูลนักเรียน!D3</f>
        <v>ชนาธิป</v>
      </c>
      <c r="E9" s="89" t="str">
        <f>ข้อมูลนักเรียน!E3</f>
        <v>คำมา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4045</v>
      </c>
      <c r="C10" s="88" t="str">
        <f>ข้อมูลนักเรียน!C4</f>
        <v>ด.ช.</v>
      </c>
      <c r="D10" s="89" t="str">
        <f>ข้อมูลนักเรียน!D4</f>
        <v>นาวิน</v>
      </c>
      <c r="E10" s="89" t="str">
        <f>ข้อมูลนักเรียน!E4</f>
        <v>มาเสือ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4047</v>
      </c>
      <c r="C11" s="88" t="str">
        <f>ข้อมูลนักเรียน!C5</f>
        <v>ด.ช.</v>
      </c>
      <c r="D11" s="89" t="str">
        <f>ข้อมูลนักเรียน!D5</f>
        <v>กุลชาติ</v>
      </c>
      <c r="E11" s="89" t="str">
        <f>ข้อมูลนักเรียน!E5</f>
        <v>พรมตา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4052</v>
      </c>
      <c r="C12" s="88" t="str">
        <f>ข้อมูลนักเรียน!C6</f>
        <v>ด.ช.</v>
      </c>
      <c r="D12" s="89" t="str">
        <f>ข้อมูลนักเรียน!D6</f>
        <v>เอกวัส</v>
      </c>
      <c r="E12" s="89" t="str">
        <f>ข้อมูลนักเรียน!E6</f>
        <v>แพรทอง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4129</v>
      </c>
      <c r="C13" s="88" t="str">
        <f>ข้อมูลนักเรียน!C7</f>
        <v>ด.ช.</v>
      </c>
      <c r="D13" s="89" t="str">
        <f>ข้อมูลนักเรียน!D7</f>
        <v>ภูวเดช</v>
      </c>
      <c r="E13" s="89" t="str">
        <f>ข้อมูลนักเรียน!E7</f>
        <v>แก้วประดับ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3959</v>
      </c>
      <c r="C14" s="88" t="str">
        <f>ข้อมูลนักเรียน!C8</f>
        <v>ด.ญ.</v>
      </c>
      <c r="D14" s="89" t="str">
        <f>ข้อมูลนักเรียน!D8</f>
        <v>ปาริชาติ</v>
      </c>
      <c r="E14" s="89" t="str">
        <f>ข้อมูลนักเรียน!E8</f>
        <v>แก้วใส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4142</v>
      </c>
      <c r="C15" s="88" t="str">
        <f>ข้อมูลนักเรียน!C9</f>
        <v>ด.ญ.</v>
      </c>
      <c r="D15" s="89" t="str">
        <f>ข้อมูลนักเรียน!D9</f>
        <v>น้ำฝน</v>
      </c>
      <c r="E15" s="89" t="str">
        <f>ข้อมูลนักเรียน!E9</f>
        <v>แสงสุพล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4157</v>
      </c>
      <c r="C16" s="88" t="str">
        <f>ข้อมูลนักเรียน!C10</f>
        <v>ด.ญ.</v>
      </c>
      <c r="D16" s="89" t="str">
        <f>ข้อมูลนักเรียน!D10</f>
        <v>ธัญญาภรณ์</v>
      </c>
      <c r="E16" s="89" t="str">
        <f>ข้อมูลนักเรียน!E10</f>
        <v>อ่อนภูมี</v>
      </c>
      <c r="F16" s="92"/>
      <c r="G16" s="91"/>
      <c r="H16" s="91"/>
      <c r="I16" s="91"/>
      <c r="J16" s="91"/>
      <c r="K16" s="91"/>
      <c r="L16" s="91"/>
      <c r="M16" s="91"/>
      <c r="N16" s="121" t="e">
        <f>IF(ข้อมูลนักเรียน!A10=""," ",AVERAGE(F16:M16))</f>
        <v>#DIV/0!</v>
      </c>
      <c r="O16" s="120" t="e">
        <f>IF(ข้อมูลนักเรียน!A10=""," ",IF(N16&gt;=2.5,"ดีเยี่ยม",IF(N16&gt;=1.5,"ดี",IF(N16&gt;=0.5,"ผ่าน","ไม่ผ่าน"))))</f>
        <v>#DIV/0!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91"/>
      <c r="J17" s="91"/>
      <c r="K17" s="91"/>
      <c r="L17" s="91"/>
      <c r="M17" s="91"/>
      <c r="N17" s="121" t="str">
        <f>IF(ข้อมูลนักเรียน!A11=""," ",AVERAGE(F17:M17))</f>
        <v xml:space="preserve"> </v>
      </c>
      <c r="O17" s="120" t="str">
        <f>IF(ข้อมูลนักเรียน!A11=""," ",IF(N17&gt;=2.5,"ดีเยี่ยม",IF(N17&gt;=1.5,"ดี",IF(N17&gt;=0.5,"ผ่าน","ไม่ผ่าน"))))</f>
        <v xml:space="preserve"> 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91"/>
      <c r="J18" s="91"/>
      <c r="K18" s="91"/>
      <c r="L18" s="91"/>
      <c r="M18" s="91"/>
      <c r="N18" s="121" t="str">
        <f>IF(ข้อมูลนักเรียน!A12=""," ",AVERAGE(F18:M18))</f>
        <v xml:space="preserve"> </v>
      </c>
      <c r="O18" s="120" t="str">
        <f>IF(ข้อมูลนักเรียน!A12=""," ",IF(N18&gt;=2.5,"ดีเยี่ยม",IF(N18&gt;=1.5,"ดี",IF(N18&gt;=0.5,"ผ่าน","ไม่ผ่าน"))))</f>
        <v xml:space="preserve"> 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91"/>
      <c r="J19" s="91"/>
      <c r="K19" s="91"/>
      <c r="L19" s="91"/>
      <c r="M19" s="91"/>
      <c r="N19" s="121" t="str">
        <f>IF(ข้อมูลนักเรียน!A13=""," ",AVERAGE(F19:M19))</f>
        <v xml:space="preserve"> </v>
      </c>
      <c r="O19" s="120" t="str">
        <f>IF(ข้อมูลนักเรียน!A13=""," ",IF(N19&gt;=2.5,"ดีเยี่ยม",IF(N19&gt;=1.5,"ดี",IF(N19&gt;=0.5,"ผ่าน","ไม่ผ่าน"))))</f>
        <v xml:space="preserve"> 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2024-09-29T13:51:19Z</dcterms:modified>
</cp:coreProperties>
</file>